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d.docs.live.net/b5c9dd92ea1b5afe/02-work/LANXINGAI/09_产品文档/SCATLAS产品文档/DASTRO用户手册/DASTRO 用户手册 0916.md/en_dastro_tutorial.data/DASTRO_TUTORIAL_DATA_EN/"/>
    </mc:Choice>
  </mc:AlternateContent>
  <xr:revisionPtr revIDLastSave="35" documentId="13_ncr:1_{A6B4D60D-BEB1-48CA-9086-A2AA54CAD1DA}" xr6:coauthVersionLast="47" xr6:coauthVersionMax="47" xr10:uidLastSave="{025EF6FF-3B84-4157-8CF9-C726B64FF20A}"/>
  <bookViews>
    <workbookView xWindow="-103" yWindow="-103" windowWidth="21806" windowHeight="14160" activeTab="2" xr2:uid="{00000000-000D-0000-FFFF-FFFF00000000}"/>
  </bookViews>
  <sheets>
    <sheet name="Product Demand" sheetId="1" r:id="rId1"/>
    <sheet name="Monthly Product Demand" sheetId="2" r:id="rId2"/>
    <sheet name="Subco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E8" i="1"/>
  <c r="A8" i="1"/>
  <c r="F7" i="1"/>
  <c r="E7" i="1"/>
  <c r="F6" i="1"/>
  <c r="E6" i="1"/>
  <c r="F5" i="1"/>
  <c r="E5" i="1"/>
  <c r="A5" i="1"/>
  <c r="F4" i="1"/>
  <c r="E4" i="1"/>
  <c r="F3" i="1"/>
  <c r="E3" i="1"/>
  <c r="A3" i="1"/>
  <c r="F2" i="1"/>
  <c r="E2" i="1"/>
</calcChain>
</file>

<file path=xl/sharedStrings.xml><?xml version="1.0" encoding="utf-8"?>
<sst xmlns="http://schemas.openxmlformats.org/spreadsheetml/2006/main" count="224" uniqueCount="80">
  <si>
    <t>01060402</t>
    <phoneticPr fontId="3" type="noConversion"/>
  </si>
  <si>
    <t>01100106</t>
    <phoneticPr fontId="3" type="noConversion"/>
  </si>
  <si>
    <t>01060429</t>
    <phoneticPr fontId="3" type="noConversion"/>
  </si>
  <si>
    <t>01100114</t>
    <phoneticPr fontId="3" type="noConversion"/>
  </si>
  <si>
    <t>01060588</t>
    <phoneticPr fontId="3" type="noConversion"/>
  </si>
  <si>
    <t>01100139</t>
    <phoneticPr fontId="3" type="noConversion"/>
  </si>
  <si>
    <t>PTO</t>
  </si>
  <si>
    <t>01060402</t>
  </si>
  <si>
    <t>01100106</t>
  </si>
  <si>
    <t>01060429</t>
  </si>
  <si>
    <t>01100114</t>
  </si>
  <si>
    <t>01060588</t>
  </si>
  <si>
    <t>01100139</t>
  </si>
  <si>
    <t>Country</t>
    <phoneticPr fontId="3" type="noConversion"/>
  </si>
  <si>
    <t>Subcon Name</t>
    <phoneticPr fontId="3" type="noConversion"/>
  </si>
  <si>
    <t>City</t>
    <phoneticPr fontId="3" type="noConversion"/>
  </si>
  <si>
    <t>Detail Address</t>
    <phoneticPr fontId="3" type="noConversion"/>
  </si>
  <si>
    <t>Distance km</t>
    <phoneticPr fontId="3" type="noConversion"/>
  </si>
  <si>
    <t>Danmark</t>
    <phoneticPr fontId="3" type="noConversion"/>
  </si>
  <si>
    <t>Relacom Denmark A/S</t>
  </si>
  <si>
    <t>Tastrup</t>
  </si>
  <si>
    <t>Mårkærvej 1-3 | 2630 Tåstrup</t>
  </si>
  <si>
    <t>KM Telecom Danmark A/S</t>
  </si>
  <si>
    <t>Fredericia</t>
  </si>
  <si>
    <t>Navervej 12, DK-7000 Fredericia</t>
  </si>
  <si>
    <t>Blommenslyst</t>
  </si>
  <si>
    <t>Middelfartvej 302, 5491 Blommenslyst</t>
  </si>
  <si>
    <t>Eltel Networks A/S</t>
  </si>
  <si>
    <t>Herlev</t>
  </si>
  <si>
    <t>Hørkær 3, 2730 Herlev</t>
  </si>
  <si>
    <t>Vejle</t>
  </si>
  <si>
    <t>Sadelmagervej 25, 7100 Vejle</t>
  </si>
  <si>
    <t>Sweden</t>
    <phoneticPr fontId="3" type="noConversion"/>
  </si>
  <si>
    <t>Lemcon Networks</t>
  </si>
  <si>
    <t>Stockholm</t>
  </si>
  <si>
    <t>Spjutvägen 1, 175 62 Järfälla, Sweden</t>
  </si>
  <si>
    <t>Third Generation Network Services (3GNS) AB</t>
  </si>
  <si>
    <t xml:space="preserve">Mallslingan 13, 
18766 Täby, Sweden
</t>
    <phoneticPr fontId="3" type="noConversion"/>
  </si>
  <si>
    <t>Kodar Nordic AB</t>
  </si>
  <si>
    <t>Gislaved</t>
  </si>
  <si>
    <t xml:space="preserve">NTEX GISLAVED, Kodar Nordic AB
Baldersvägen 41
332 35 Gislaved, Sweden
</t>
    <phoneticPr fontId="3" type="noConversion"/>
  </si>
  <si>
    <t>Tammp AB</t>
  </si>
  <si>
    <t>Solvesborg</t>
  </si>
  <si>
    <t>Löparevägen 1, 29476 Sölvesborg</t>
    <phoneticPr fontId="3" type="noConversion"/>
  </si>
  <si>
    <t>River Valley Telecom AB</t>
  </si>
  <si>
    <t>Alvdalen</t>
  </si>
  <si>
    <t xml:space="preserve">Industrivägen 5,
796 31 Älvdalen
Industrivägen 5,
796 31 Älvdalen
</t>
    <phoneticPr fontId="3" type="noConversion"/>
  </si>
  <si>
    <t>Fenland</t>
    <phoneticPr fontId="3" type="noConversion"/>
  </si>
  <si>
    <t>ECS</t>
  </si>
  <si>
    <t>Sodankyla</t>
  </si>
  <si>
    <t>Poikajuntintie 33, 99600, Sodankylä</t>
  </si>
  <si>
    <t>Relacom</t>
  </si>
  <si>
    <t>Rovaniemi</t>
  </si>
  <si>
    <t>Suopellontie 6, 96100 Rovaniemi</t>
  </si>
  <si>
    <t>3GNS</t>
  </si>
  <si>
    <t>Vasaratie 7, 96300 Rovaniemi</t>
  </si>
  <si>
    <t>Kuopio</t>
  </si>
  <si>
    <t>Norway</t>
    <phoneticPr fontId="3" type="noConversion"/>
  </si>
  <si>
    <t>Oslo</t>
  </si>
  <si>
    <t>Bergen</t>
  </si>
  <si>
    <t>Trondheim</t>
  </si>
  <si>
    <t>Stavanger</t>
  </si>
  <si>
    <t>Sweden</t>
  </si>
  <si>
    <t>Danmark</t>
  </si>
  <si>
    <t>Fenland</t>
  </si>
  <si>
    <t>Norway</t>
  </si>
  <si>
    <t>A</t>
  </si>
  <si>
    <t>B</t>
  </si>
  <si>
    <t>Product</t>
    <phoneticPr fontId="3" type="noConversion"/>
  </si>
  <si>
    <t>Sites</t>
    <phoneticPr fontId="3" type="noConversion"/>
  </si>
  <si>
    <t>CBM(Cubic meter)</t>
    <phoneticPr fontId="3" type="noConversion"/>
  </si>
  <si>
    <t>Date</t>
    <phoneticPr fontId="2" type="noConversion"/>
  </si>
  <si>
    <t>Country</t>
    <phoneticPr fontId="2" type="noConversion"/>
  </si>
  <si>
    <t>Product</t>
    <phoneticPr fontId="2" type="noConversion"/>
  </si>
  <si>
    <t>PTO(Product Transfer Order)</t>
    <phoneticPr fontId="3" type="noConversion"/>
  </si>
  <si>
    <t>KG(kilograms)</t>
    <phoneticPr fontId="3" type="noConversion"/>
  </si>
  <si>
    <t>Amount</t>
    <phoneticPr fontId="2" type="noConversion"/>
  </si>
  <si>
    <t>Order Ratio</t>
    <phoneticPr fontId="3" type="noConversion"/>
  </si>
  <si>
    <t>latitude</t>
    <phoneticPr fontId="2" type="noConversion"/>
  </si>
  <si>
    <t>longitude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</si>
</sst>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rgb="FF17365D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31">
    <xf numFmtId="0" fontId="0" fillId="0" borderId="0" xfId="0"/>
    <xf numFmtId="14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14" fontId="5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/>
    <xf numFmtId="14" fontId="5" fillId="0" borderId="0" xfId="0" applyNumberFormat="1" applyFont="1"/>
    <xf numFmtId="0" fontId="5" fillId="0" borderId="0" xfId="0" applyFont="1"/>
    <xf numFmtId="0" fontId="5" fillId="0" borderId="0" xfId="1" applyNumberFormat="1" applyFont="1" applyBorder="1" applyAlignment="1">
      <alignment horizontal="center" vertical="center"/>
    </xf>
    <xf numFmtId="176" fontId="5" fillId="0" borderId="0" xfId="1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/>
    </xf>
    <xf numFmtId="0" fontId="5" fillId="5" borderId="1" xfId="0" applyFont="1" applyFill="1" applyBorder="1" applyAlignment="1">
      <alignment horizontal="justify" vertical="center"/>
    </xf>
    <xf numFmtId="0" fontId="5" fillId="0" borderId="0" xfId="0" applyFont="1" applyAlignment="1">
      <alignment vertical="center"/>
    </xf>
    <xf numFmtId="0" fontId="7" fillId="3" borderId="1" xfId="2" applyFont="1" applyFill="1" applyBorder="1" applyAlignment="1">
      <alignment horizontal="center" vertical="center"/>
    </xf>
    <xf numFmtId="0" fontId="7" fillId="6" borderId="2" xfId="2" applyFont="1" applyFill="1" applyBorder="1" applyAlignment="1">
      <alignment vertical="center"/>
    </xf>
    <xf numFmtId="0" fontId="7" fillId="0" borderId="1" xfId="2" applyFont="1" applyBorder="1" applyAlignment="1">
      <alignment vertical="center"/>
    </xf>
    <xf numFmtId="9" fontId="7" fillId="0" borderId="1" xfId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4" borderId="2" xfId="2" applyFont="1" applyFill="1" applyBorder="1" applyAlignment="1">
      <alignment vertical="center"/>
    </xf>
    <xf numFmtId="0" fontId="7" fillId="0" borderId="1" xfId="2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7" fillId="7" borderId="2" xfId="2" applyFont="1" applyFill="1" applyBorder="1" applyAlignment="1">
      <alignment vertical="center"/>
    </xf>
    <xf numFmtId="0" fontId="7" fillId="0" borderId="3" xfId="2" applyFont="1" applyBorder="1" applyAlignment="1">
      <alignment horizontal="center" vertical="center"/>
    </xf>
    <xf numFmtId="0" fontId="7" fillId="8" borderId="2" xfId="2" applyFont="1" applyFill="1" applyBorder="1" applyAlignment="1">
      <alignment vertical="center"/>
    </xf>
  </cellXfs>
  <cellStyles count="3">
    <cellStyle name="百分比" xfId="1" builtinId="5"/>
    <cellStyle name="常规" xfId="0" builtinId="0"/>
    <cellStyle name="常规 2" xfId="2" xr:uid="{80E2FEF8-12F4-4CBC-AEE2-ADB5BFB01B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workbookViewId="0">
      <selection activeCell="C35" sqref="C35"/>
    </sheetView>
  </sheetViews>
  <sheetFormatPr defaultRowHeight="14.15" x14ac:dyDescent="0.35"/>
  <cols>
    <col min="1" max="1" width="8.640625" bestFit="1" customWidth="1"/>
    <col min="2" max="2" width="7.5" bestFit="1" customWidth="1"/>
    <col min="3" max="3" width="26.2109375" bestFit="1" customWidth="1"/>
    <col min="4" max="4" width="5.2109375" bestFit="1" customWidth="1"/>
    <col min="5" max="5" width="16.92578125" bestFit="1" customWidth="1"/>
    <col min="6" max="6" width="13.28515625" bestFit="1" customWidth="1"/>
  </cols>
  <sheetData>
    <row r="1" spans="1:6" x14ac:dyDescent="0.35">
      <c r="A1" s="2" t="s">
        <v>13</v>
      </c>
      <c r="B1" s="2" t="s">
        <v>68</v>
      </c>
      <c r="C1" s="2" t="s">
        <v>74</v>
      </c>
      <c r="D1" s="2" t="s">
        <v>69</v>
      </c>
      <c r="E1" s="2" t="s">
        <v>70</v>
      </c>
      <c r="F1" s="2" t="s">
        <v>75</v>
      </c>
    </row>
    <row r="2" spans="1:6" x14ac:dyDescent="0.35">
      <c r="A2" s="3" t="s">
        <v>32</v>
      </c>
      <c r="B2" s="4" t="s">
        <v>66</v>
      </c>
      <c r="C2" s="5" t="s">
        <v>0</v>
      </c>
      <c r="D2" s="4">
        <v>2000</v>
      </c>
      <c r="E2" s="4">
        <f>D2*1.5</f>
        <v>3000</v>
      </c>
      <c r="F2" s="4">
        <f>D2*300</f>
        <v>600000</v>
      </c>
    </row>
    <row r="3" spans="1:6" x14ac:dyDescent="0.35">
      <c r="A3" s="6" t="str">
        <f>A2</f>
        <v>Sweden</v>
      </c>
      <c r="B3" s="4" t="s">
        <v>67</v>
      </c>
      <c r="C3" s="5" t="s">
        <v>1</v>
      </c>
      <c r="D3" s="4">
        <v>600</v>
      </c>
      <c r="E3" s="4">
        <f>D3*0.6</f>
        <v>360</v>
      </c>
      <c r="F3" s="4">
        <f>D3*120</f>
        <v>72000</v>
      </c>
    </row>
    <row r="4" spans="1:6" x14ac:dyDescent="0.35">
      <c r="A4" s="3" t="s">
        <v>18</v>
      </c>
      <c r="B4" s="4" t="s">
        <v>66</v>
      </c>
      <c r="C4" s="5" t="s">
        <v>2</v>
      </c>
      <c r="D4" s="4">
        <v>500</v>
      </c>
      <c r="E4" s="4">
        <f>500*3.5</f>
        <v>1750</v>
      </c>
      <c r="F4" s="4">
        <f>500*500</f>
        <v>250000</v>
      </c>
    </row>
    <row r="5" spans="1:6" x14ac:dyDescent="0.35">
      <c r="A5" s="6" t="str">
        <f>A4</f>
        <v>Danmark</v>
      </c>
      <c r="B5" s="4" t="s">
        <v>67</v>
      </c>
      <c r="C5" s="5" t="s">
        <v>3</v>
      </c>
      <c r="D5" s="4">
        <v>550</v>
      </c>
      <c r="E5" s="4">
        <f>D5*0.6</f>
        <v>330</v>
      </c>
      <c r="F5" s="4">
        <f>D5*120</f>
        <v>66000</v>
      </c>
    </row>
    <row r="6" spans="1:6" x14ac:dyDescent="0.35">
      <c r="A6" s="7" t="s">
        <v>47</v>
      </c>
      <c r="B6" s="4" t="s">
        <v>66</v>
      </c>
      <c r="C6" s="5" t="s">
        <v>0</v>
      </c>
      <c r="D6" s="4">
        <v>1600</v>
      </c>
      <c r="E6" s="4">
        <f>D6*2</f>
        <v>3200</v>
      </c>
      <c r="F6" s="4">
        <f>D6*350</f>
        <v>560000</v>
      </c>
    </row>
    <row r="7" spans="1:6" x14ac:dyDescent="0.35">
      <c r="A7" s="3" t="s">
        <v>57</v>
      </c>
      <c r="B7" s="4" t="s">
        <v>66</v>
      </c>
      <c r="C7" s="5" t="s">
        <v>4</v>
      </c>
      <c r="D7" s="4">
        <v>2000</v>
      </c>
      <c r="E7" s="4">
        <f>D7*0.6</f>
        <v>1200</v>
      </c>
      <c r="F7" s="4">
        <f>D7*120</f>
        <v>240000</v>
      </c>
    </row>
    <row r="8" spans="1:6" x14ac:dyDescent="0.35">
      <c r="A8" s="6" t="str">
        <f>A7</f>
        <v>Norway</v>
      </c>
      <c r="B8" s="4" t="s">
        <v>67</v>
      </c>
      <c r="C8" s="5" t="s">
        <v>5</v>
      </c>
      <c r="D8" s="4">
        <v>400</v>
      </c>
      <c r="E8" s="4">
        <f>D8*0.4</f>
        <v>160</v>
      </c>
      <c r="F8" s="4">
        <f>D8*64</f>
        <v>25600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79D2A-004C-4575-BAF7-080BF7652EAD}">
  <dimension ref="A1:E43"/>
  <sheetViews>
    <sheetView workbookViewId="0">
      <selection activeCell="G7" sqref="G7"/>
    </sheetView>
  </sheetViews>
  <sheetFormatPr defaultRowHeight="14.15" x14ac:dyDescent="0.35"/>
  <cols>
    <col min="1" max="1" width="11.640625" style="1" bestFit="1" customWidth="1"/>
  </cols>
  <sheetData>
    <row r="1" spans="1:5" x14ac:dyDescent="0.35">
      <c r="A1" s="8" t="s">
        <v>71</v>
      </c>
      <c r="B1" s="9" t="s">
        <v>72</v>
      </c>
      <c r="C1" s="9" t="s">
        <v>73</v>
      </c>
      <c r="D1" s="9" t="s">
        <v>6</v>
      </c>
      <c r="E1" s="9" t="s">
        <v>76</v>
      </c>
    </row>
    <row r="2" spans="1:5" x14ac:dyDescent="0.35">
      <c r="A2" s="10">
        <v>42278</v>
      </c>
      <c r="B2" s="11" t="s">
        <v>62</v>
      </c>
      <c r="C2" s="11" t="s">
        <v>66</v>
      </c>
      <c r="D2" s="11" t="s">
        <v>7</v>
      </c>
      <c r="E2" s="12">
        <v>300</v>
      </c>
    </row>
    <row r="3" spans="1:5" x14ac:dyDescent="0.35">
      <c r="A3" s="10">
        <v>42278</v>
      </c>
      <c r="B3" s="11" t="s">
        <v>62</v>
      </c>
      <c r="C3" s="11" t="s">
        <v>67</v>
      </c>
      <c r="D3" s="11" t="s">
        <v>8</v>
      </c>
      <c r="E3" s="12">
        <v>90</v>
      </c>
    </row>
    <row r="4" spans="1:5" x14ac:dyDescent="0.35">
      <c r="A4" s="10">
        <v>42278</v>
      </c>
      <c r="B4" s="11" t="s">
        <v>63</v>
      </c>
      <c r="C4" s="11" t="s">
        <v>66</v>
      </c>
      <c r="D4" s="11" t="s">
        <v>9</v>
      </c>
      <c r="E4" s="12">
        <v>75</v>
      </c>
    </row>
    <row r="5" spans="1:5" x14ac:dyDescent="0.35">
      <c r="A5" s="10">
        <v>42278</v>
      </c>
      <c r="B5" s="11" t="s">
        <v>63</v>
      </c>
      <c r="C5" s="11" t="s">
        <v>67</v>
      </c>
      <c r="D5" s="11" t="s">
        <v>10</v>
      </c>
      <c r="E5" s="13">
        <v>82</v>
      </c>
    </row>
    <row r="6" spans="1:5" x14ac:dyDescent="0.35">
      <c r="A6" s="10">
        <v>42278</v>
      </c>
      <c r="B6" s="11" t="s">
        <v>64</v>
      </c>
      <c r="C6" s="11" t="s">
        <v>66</v>
      </c>
      <c r="D6" s="11" t="s">
        <v>7</v>
      </c>
      <c r="E6" s="12">
        <v>240</v>
      </c>
    </row>
    <row r="7" spans="1:5" x14ac:dyDescent="0.35">
      <c r="A7" s="10">
        <v>42278</v>
      </c>
      <c r="B7" s="11" t="s">
        <v>65</v>
      </c>
      <c r="C7" s="11" t="s">
        <v>66</v>
      </c>
      <c r="D7" s="11" t="s">
        <v>11</v>
      </c>
      <c r="E7" s="12">
        <v>300</v>
      </c>
    </row>
    <row r="8" spans="1:5" x14ac:dyDescent="0.35">
      <c r="A8" s="10">
        <v>42278</v>
      </c>
      <c r="B8" s="11" t="s">
        <v>65</v>
      </c>
      <c r="C8" s="11" t="s">
        <v>67</v>
      </c>
      <c r="D8" s="11" t="s">
        <v>12</v>
      </c>
      <c r="E8" s="12">
        <v>60</v>
      </c>
    </row>
    <row r="9" spans="1:5" x14ac:dyDescent="0.35">
      <c r="A9" s="10">
        <v>42309</v>
      </c>
      <c r="B9" s="11" t="s">
        <v>62</v>
      </c>
      <c r="C9" s="11" t="s">
        <v>66</v>
      </c>
      <c r="D9" s="11" t="s">
        <v>7</v>
      </c>
      <c r="E9" s="12">
        <v>500</v>
      </c>
    </row>
    <row r="10" spans="1:5" x14ac:dyDescent="0.35">
      <c r="A10" s="10">
        <v>42309</v>
      </c>
      <c r="B10" s="11" t="s">
        <v>62</v>
      </c>
      <c r="C10" s="11" t="s">
        <v>67</v>
      </c>
      <c r="D10" s="11" t="s">
        <v>8</v>
      </c>
      <c r="E10" s="12">
        <v>150</v>
      </c>
    </row>
    <row r="11" spans="1:5" x14ac:dyDescent="0.35">
      <c r="A11" s="10">
        <v>42309</v>
      </c>
      <c r="B11" s="11" t="s">
        <v>63</v>
      </c>
      <c r="C11" s="11" t="s">
        <v>66</v>
      </c>
      <c r="D11" s="11" t="s">
        <v>9</v>
      </c>
      <c r="E11" s="12">
        <v>125</v>
      </c>
    </row>
    <row r="12" spans="1:5" x14ac:dyDescent="0.35">
      <c r="A12" s="10">
        <v>42309</v>
      </c>
      <c r="B12" s="11" t="s">
        <v>63</v>
      </c>
      <c r="C12" s="11" t="s">
        <v>67</v>
      </c>
      <c r="D12" s="11" t="s">
        <v>10</v>
      </c>
      <c r="E12" s="13">
        <v>137.5</v>
      </c>
    </row>
    <row r="13" spans="1:5" x14ac:dyDescent="0.35">
      <c r="A13" s="10">
        <v>42309</v>
      </c>
      <c r="B13" s="11" t="s">
        <v>64</v>
      </c>
      <c r="C13" s="11" t="s">
        <v>66</v>
      </c>
      <c r="D13" s="11" t="s">
        <v>7</v>
      </c>
      <c r="E13" s="12">
        <v>400</v>
      </c>
    </row>
    <row r="14" spans="1:5" x14ac:dyDescent="0.35">
      <c r="A14" s="10">
        <v>42309</v>
      </c>
      <c r="B14" s="11" t="s">
        <v>65</v>
      </c>
      <c r="C14" s="11" t="s">
        <v>66</v>
      </c>
      <c r="D14" s="11" t="s">
        <v>11</v>
      </c>
      <c r="E14" s="12">
        <v>500</v>
      </c>
    </row>
    <row r="15" spans="1:5" x14ac:dyDescent="0.35">
      <c r="A15" s="10">
        <v>42309</v>
      </c>
      <c r="B15" s="11" t="s">
        <v>65</v>
      </c>
      <c r="C15" s="11" t="s">
        <v>67</v>
      </c>
      <c r="D15" s="11" t="s">
        <v>12</v>
      </c>
      <c r="E15" s="12">
        <v>100</v>
      </c>
    </row>
    <row r="16" spans="1:5" x14ac:dyDescent="0.35">
      <c r="A16" s="10">
        <v>42339</v>
      </c>
      <c r="B16" s="11" t="s">
        <v>62</v>
      </c>
      <c r="C16" s="11" t="s">
        <v>66</v>
      </c>
      <c r="D16" s="11" t="s">
        <v>7</v>
      </c>
      <c r="E16" s="12">
        <v>700</v>
      </c>
    </row>
    <row r="17" spans="1:5" x14ac:dyDescent="0.35">
      <c r="A17" s="10">
        <v>42339</v>
      </c>
      <c r="B17" s="11" t="s">
        <v>62</v>
      </c>
      <c r="C17" s="11" t="s">
        <v>67</v>
      </c>
      <c r="D17" s="11" t="s">
        <v>8</v>
      </c>
      <c r="E17" s="12">
        <v>210</v>
      </c>
    </row>
    <row r="18" spans="1:5" x14ac:dyDescent="0.35">
      <c r="A18" s="10">
        <v>42339</v>
      </c>
      <c r="B18" s="11" t="s">
        <v>63</v>
      </c>
      <c r="C18" s="11" t="s">
        <v>66</v>
      </c>
      <c r="D18" s="11" t="s">
        <v>9</v>
      </c>
      <c r="E18" s="12">
        <v>175</v>
      </c>
    </row>
    <row r="19" spans="1:5" x14ac:dyDescent="0.35">
      <c r="A19" s="10">
        <v>42339</v>
      </c>
      <c r="B19" s="11" t="s">
        <v>63</v>
      </c>
      <c r="C19" s="11" t="s">
        <v>67</v>
      </c>
      <c r="D19" s="11" t="s">
        <v>10</v>
      </c>
      <c r="E19" s="13">
        <v>192.5</v>
      </c>
    </row>
    <row r="20" spans="1:5" x14ac:dyDescent="0.35">
      <c r="A20" s="10">
        <v>42339</v>
      </c>
      <c r="B20" s="11" t="s">
        <v>64</v>
      </c>
      <c r="C20" s="11" t="s">
        <v>66</v>
      </c>
      <c r="D20" s="11" t="s">
        <v>7</v>
      </c>
      <c r="E20" s="12">
        <v>560</v>
      </c>
    </row>
    <row r="21" spans="1:5" x14ac:dyDescent="0.35">
      <c r="A21" s="10">
        <v>42339</v>
      </c>
      <c r="B21" s="11" t="s">
        <v>65</v>
      </c>
      <c r="C21" s="11" t="s">
        <v>66</v>
      </c>
      <c r="D21" s="11" t="s">
        <v>11</v>
      </c>
      <c r="E21" s="12">
        <v>700</v>
      </c>
    </row>
    <row r="22" spans="1:5" x14ac:dyDescent="0.35">
      <c r="A22" s="10">
        <v>42339</v>
      </c>
      <c r="B22" s="11" t="s">
        <v>65</v>
      </c>
      <c r="C22" s="11" t="s">
        <v>67</v>
      </c>
      <c r="D22" s="11" t="s">
        <v>12</v>
      </c>
      <c r="E22" s="12">
        <v>140</v>
      </c>
    </row>
    <row r="23" spans="1:5" x14ac:dyDescent="0.35">
      <c r="A23" s="10">
        <v>42370</v>
      </c>
      <c r="B23" s="11" t="s">
        <v>62</v>
      </c>
      <c r="C23" s="11" t="s">
        <v>66</v>
      </c>
      <c r="D23" s="11" t="s">
        <v>7</v>
      </c>
      <c r="E23" s="12">
        <v>100</v>
      </c>
    </row>
    <row r="24" spans="1:5" x14ac:dyDescent="0.35">
      <c r="A24" s="10">
        <v>42370</v>
      </c>
      <c r="B24" s="11" t="s">
        <v>62</v>
      </c>
      <c r="C24" s="11" t="s">
        <v>67</v>
      </c>
      <c r="D24" s="11" t="s">
        <v>8</v>
      </c>
      <c r="E24" s="12">
        <v>30</v>
      </c>
    </row>
    <row r="25" spans="1:5" x14ac:dyDescent="0.35">
      <c r="A25" s="10">
        <v>42370</v>
      </c>
      <c r="B25" s="11" t="s">
        <v>63</v>
      </c>
      <c r="C25" s="11" t="s">
        <v>66</v>
      </c>
      <c r="D25" s="11" t="s">
        <v>9</v>
      </c>
      <c r="E25" s="12">
        <v>25</v>
      </c>
    </row>
    <row r="26" spans="1:5" x14ac:dyDescent="0.35">
      <c r="A26" s="10">
        <v>42370</v>
      </c>
      <c r="B26" s="11" t="s">
        <v>63</v>
      </c>
      <c r="C26" s="11" t="s">
        <v>67</v>
      </c>
      <c r="D26" s="11" t="s">
        <v>10</v>
      </c>
      <c r="E26" s="13">
        <v>27.5</v>
      </c>
    </row>
    <row r="27" spans="1:5" x14ac:dyDescent="0.35">
      <c r="A27" s="10">
        <v>42370</v>
      </c>
      <c r="B27" s="11" t="s">
        <v>64</v>
      </c>
      <c r="C27" s="11" t="s">
        <v>66</v>
      </c>
      <c r="D27" s="11" t="s">
        <v>7</v>
      </c>
      <c r="E27" s="12">
        <v>80</v>
      </c>
    </row>
    <row r="28" spans="1:5" x14ac:dyDescent="0.35">
      <c r="A28" s="10">
        <v>42370</v>
      </c>
      <c r="B28" s="11" t="s">
        <v>65</v>
      </c>
      <c r="C28" s="11" t="s">
        <v>66</v>
      </c>
      <c r="D28" s="11" t="s">
        <v>11</v>
      </c>
      <c r="E28" s="12">
        <v>100</v>
      </c>
    </row>
    <row r="29" spans="1:5" x14ac:dyDescent="0.35">
      <c r="A29" s="10">
        <v>42370</v>
      </c>
      <c r="B29" s="11" t="s">
        <v>65</v>
      </c>
      <c r="C29" s="11" t="s">
        <v>67</v>
      </c>
      <c r="D29" s="11" t="s">
        <v>12</v>
      </c>
      <c r="E29" s="12">
        <v>20</v>
      </c>
    </row>
    <row r="30" spans="1:5" x14ac:dyDescent="0.35">
      <c r="A30" s="10">
        <v>42401</v>
      </c>
      <c r="B30" s="11" t="s">
        <v>62</v>
      </c>
      <c r="C30" s="11" t="s">
        <v>66</v>
      </c>
      <c r="D30" s="11" t="s">
        <v>7</v>
      </c>
      <c r="E30" s="12">
        <v>200</v>
      </c>
    </row>
    <row r="31" spans="1:5" x14ac:dyDescent="0.35">
      <c r="A31" s="10">
        <v>42401</v>
      </c>
      <c r="B31" s="11" t="s">
        <v>62</v>
      </c>
      <c r="C31" s="11" t="s">
        <v>67</v>
      </c>
      <c r="D31" s="11" t="s">
        <v>8</v>
      </c>
      <c r="E31" s="12">
        <v>60</v>
      </c>
    </row>
    <row r="32" spans="1:5" x14ac:dyDescent="0.35">
      <c r="A32" s="10">
        <v>42401</v>
      </c>
      <c r="B32" s="11" t="s">
        <v>63</v>
      </c>
      <c r="C32" s="11" t="s">
        <v>66</v>
      </c>
      <c r="D32" s="11" t="s">
        <v>9</v>
      </c>
      <c r="E32" s="12">
        <v>50</v>
      </c>
    </row>
    <row r="33" spans="1:5" x14ac:dyDescent="0.35">
      <c r="A33" s="10">
        <v>42401</v>
      </c>
      <c r="B33" s="11" t="s">
        <v>63</v>
      </c>
      <c r="C33" s="11" t="s">
        <v>67</v>
      </c>
      <c r="D33" s="11" t="s">
        <v>10</v>
      </c>
      <c r="E33" s="12">
        <v>55</v>
      </c>
    </row>
    <row r="34" spans="1:5" x14ac:dyDescent="0.35">
      <c r="A34" s="10">
        <v>42401</v>
      </c>
      <c r="B34" s="11" t="s">
        <v>64</v>
      </c>
      <c r="C34" s="11" t="s">
        <v>66</v>
      </c>
      <c r="D34" s="11" t="s">
        <v>7</v>
      </c>
      <c r="E34" s="12">
        <v>160</v>
      </c>
    </row>
    <row r="35" spans="1:5" x14ac:dyDescent="0.35">
      <c r="A35" s="10">
        <v>42401</v>
      </c>
      <c r="B35" s="11" t="s">
        <v>65</v>
      </c>
      <c r="C35" s="11" t="s">
        <v>66</v>
      </c>
      <c r="D35" s="11" t="s">
        <v>11</v>
      </c>
      <c r="E35" s="12">
        <v>200</v>
      </c>
    </row>
    <row r="36" spans="1:5" x14ac:dyDescent="0.35">
      <c r="A36" s="10">
        <v>42401</v>
      </c>
      <c r="B36" s="11" t="s">
        <v>65</v>
      </c>
      <c r="C36" s="11" t="s">
        <v>67</v>
      </c>
      <c r="D36" s="11" t="s">
        <v>12</v>
      </c>
      <c r="E36" s="12">
        <v>40</v>
      </c>
    </row>
    <row r="37" spans="1:5" x14ac:dyDescent="0.35">
      <c r="A37" s="10">
        <v>42430</v>
      </c>
      <c r="B37" s="11" t="s">
        <v>62</v>
      </c>
      <c r="C37" s="11" t="s">
        <v>66</v>
      </c>
      <c r="D37" s="11" t="s">
        <v>7</v>
      </c>
      <c r="E37" s="12">
        <v>200</v>
      </c>
    </row>
    <row r="38" spans="1:5" x14ac:dyDescent="0.35">
      <c r="A38" s="10">
        <v>42430</v>
      </c>
      <c r="B38" s="11" t="s">
        <v>62</v>
      </c>
      <c r="C38" s="11" t="s">
        <v>67</v>
      </c>
      <c r="D38" s="11" t="s">
        <v>8</v>
      </c>
      <c r="E38" s="12">
        <v>60</v>
      </c>
    </row>
    <row r="39" spans="1:5" x14ac:dyDescent="0.35">
      <c r="A39" s="10">
        <v>42430</v>
      </c>
      <c r="B39" s="11" t="s">
        <v>63</v>
      </c>
      <c r="C39" s="11" t="s">
        <v>66</v>
      </c>
      <c r="D39" s="11" t="s">
        <v>9</v>
      </c>
      <c r="E39" s="12">
        <v>50</v>
      </c>
    </row>
    <row r="40" spans="1:5" x14ac:dyDescent="0.35">
      <c r="A40" s="10">
        <v>42430</v>
      </c>
      <c r="B40" s="11" t="s">
        <v>63</v>
      </c>
      <c r="C40" s="11" t="s">
        <v>67</v>
      </c>
      <c r="D40" s="11" t="s">
        <v>10</v>
      </c>
      <c r="E40" s="12">
        <v>55</v>
      </c>
    </row>
    <row r="41" spans="1:5" x14ac:dyDescent="0.35">
      <c r="A41" s="10">
        <v>42430</v>
      </c>
      <c r="B41" s="11" t="s">
        <v>64</v>
      </c>
      <c r="C41" s="11" t="s">
        <v>66</v>
      </c>
      <c r="D41" s="11" t="s">
        <v>7</v>
      </c>
      <c r="E41" s="12">
        <v>160</v>
      </c>
    </row>
    <row r="42" spans="1:5" x14ac:dyDescent="0.35">
      <c r="A42" s="10">
        <v>42430</v>
      </c>
      <c r="B42" s="11" t="s">
        <v>65</v>
      </c>
      <c r="C42" s="11" t="s">
        <v>66</v>
      </c>
      <c r="D42" s="11" t="s">
        <v>11</v>
      </c>
      <c r="E42" s="12">
        <v>200</v>
      </c>
    </row>
    <row r="43" spans="1:5" x14ac:dyDescent="0.35">
      <c r="A43" s="10">
        <v>42430</v>
      </c>
      <c r="B43" s="11" t="s">
        <v>65</v>
      </c>
      <c r="C43" s="11" t="s">
        <v>67</v>
      </c>
      <c r="D43" s="11" t="s">
        <v>12</v>
      </c>
      <c r="E43" s="12">
        <v>40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C8DE1-F28B-4F98-A3AC-EEF8DD45FF9B}">
  <dimension ref="A1:H19"/>
  <sheetViews>
    <sheetView tabSelected="1" workbookViewId="0">
      <selection activeCell="B23" sqref="B23"/>
    </sheetView>
  </sheetViews>
  <sheetFormatPr defaultRowHeight="14.15" x14ac:dyDescent="0.35"/>
  <cols>
    <col min="1" max="1" width="12.28515625" customWidth="1"/>
    <col min="2" max="2" width="36.2109375" bestFit="1" customWidth="1"/>
    <col min="3" max="3" width="13.35546875" customWidth="1"/>
    <col min="4" max="4" width="60.2109375" bestFit="1" customWidth="1"/>
    <col min="5" max="5" width="9.5703125" bestFit="1" customWidth="1"/>
    <col min="6" max="6" width="11.5703125" bestFit="1" customWidth="1"/>
  </cols>
  <sheetData>
    <row r="1" spans="1:8" x14ac:dyDescent="0.35">
      <c r="A1" s="20" t="s">
        <v>13</v>
      </c>
      <c r="B1" s="14" t="s">
        <v>14</v>
      </c>
      <c r="C1" s="14" t="s">
        <v>15</v>
      </c>
      <c r="D1" s="14" t="s">
        <v>16</v>
      </c>
      <c r="E1" s="14" t="s">
        <v>77</v>
      </c>
      <c r="F1" s="15" t="s">
        <v>17</v>
      </c>
      <c r="G1" s="15" t="s">
        <v>79</v>
      </c>
      <c r="H1" s="15" t="s">
        <v>78</v>
      </c>
    </row>
    <row r="2" spans="1:8" x14ac:dyDescent="0.35">
      <c r="A2" s="21" t="s">
        <v>18</v>
      </c>
      <c r="B2" s="22" t="s">
        <v>19</v>
      </c>
      <c r="C2" s="22" t="s">
        <v>20</v>
      </c>
      <c r="D2" s="22" t="s">
        <v>21</v>
      </c>
      <c r="E2" s="23">
        <v>0.2</v>
      </c>
      <c r="F2" s="24">
        <v>201.82</v>
      </c>
      <c r="G2" s="11">
        <v>12.3030595779419</v>
      </c>
      <c r="H2" s="11">
        <v>55.651649475097699</v>
      </c>
    </row>
    <row r="3" spans="1:8" x14ac:dyDescent="0.35">
      <c r="A3" s="21" t="s">
        <v>18</v>
      </c>
      <c r="B3" s="22" t="s">
        <v>22</v>
      </c>
      <c r="C3" s="22" t="s">
        <v>23</v>
      </c>
      <c r="D3" s="22" t="s">
        <v>24</v>
      </c>
      <c r="E3" s="23">
        <v>0.3</v>
      </c>
      <c r="F3" s="24"/>
      <c r="G3" s="11">
        <v>9.7127504348754901</v>
      </c>
      <c r="H3" s="11">
        <v>55.561798095703097</v>
      </c>
    </row>
    <row r="4" spans="1:8" x14ac:dyDescent="0.35">
      <c r="A4" s="21" t="s">
        <v>18</v>
      </c>
      <c r="B4" s="22" t="s">
        <v>19</v>
      </c>
      <c r="C4" s="22" t="s">
        <v>25</v>
      </c>
      <c r="D4" s="22" t="s">
        <v>26</v>
      </c>
      <c r="E4" s="23">
        <v>0.2</v>
      </c>
      <c r="F4" s="24">
        <v>45.41</v>
      </c>
      <c r="G4" s="11">
        <v>10.2668399810791</v>
      </c>
      <c r="H4" s="11">
        <v>55.390419006347699</v>
      </c>
    </row>
    <row r="5" spans="1:8" x14ac:dyDescent="0.35">
      <c r="A5" s="21" t="s">
        <v>18</v>
      </c>
      <c r="B5" s="22" t="s">
        <v>27</v>
      </c>
      <c r="C5" s="22" t="s">
        <v>28</v>
      </c>
      <c r="D5" s="22" t="s">
        <v>29</v>
      </c>
      <c r="E5" s="23">
        <v>0.15</v>
      </c>
      <c r="F5" s="24">
        <v>213.13</v>
      </c>
      <c r="G5" s="11">
        <v>12.4426002502441</v>
      </c>
      <c r="H5" s="11">
        <v>55.716201782226598</v>
      </c>
    </row>
    <row r="6" spans="1:8" x14ac:dyDescent="0.35">
      <c r="A6" s="21" t="s">
        <v>18</v>
      </c>
      <c r="B6" s="22" t="s">
        <v>27</v>
      </c>
      <c r="C6" s="22" t="s">
        <v>30</v>
      </c>
      <c r="D6" s="22" t="s">
        <v>31</v>
      </c>
      <c r="E6" s="23">
        <v>0.15</v>
      </c>
      <c r="F6" s="24">
        <v>29.35</v>
      </c>
      <c r="G6" s="11">
        <v>9.5264997482299805</v>
      </c>
      <c r="H6" s="11">
        <v>55.714500427246101</v>
      </c>
    </row>
    <row r="7" spans="1:8" x14ac:dyDescent="0.35">
      <c r="A7" s="25" t="s">
        <v>32</v>
      </c>
      <c r="B7" s="22" t="s">
        <v>33</v>
      </c>
      <c r="C7" s="26" t="s">
        <v>34</v>
      </c>
      <c r="D7" s="27" t="s">
        <v>35</v>
      </c>
      <c r="E7" s="23">
        <v>0.45</v>
      </c>
      <c r="F7" s="24">
        <v>41.41</v>
      </c>
      <c r="G7" s="11">
        <v>18</v>
      </c>
      <c r="H7" s="11">
        <v>59</v>
      </c>
    </row>
    <row r="8" spans="1:8" x14ac:dyDescent="0.35">
      <c r="A8" s="25" t="s">
        <v>32</v>
      </c>
      <c r="B8" s="22" t="s">
        <v>36</v>
      </c>
      <c r="C8" s="26" t="s">
        <v>34</v>
      </c>
      <c r="D8" s="26" t="s">
        <v>37</v>
      </c>
      <c r="E8" s="23">
        <v>0.3</v>
      </c>
      <c r="F8" s="24">
        <v>41.41</v>
      </c>
      <c r="G8" s="11">
        <v>18</v>
      </c>
      <c r="H8" s="11">
        <v>59</v>
      </c>
    </row>
    <row r="9" spans="1:8" x14ac:dyDescent="0.35">
      <c r="A9" s="25" t="s">
        <v>32</v>
      </c>
      <c r="B9" s="22" t="s">
        <v>38</v>
      </c>
      <c r="C9" s="26" t="s">
        <v>39</v>
      </c>
      <c r="D9" s="26" t="s">
        <v>40</v>
      </c>
      <c r="E9" s="23">
        <v>0.15</v>
      </c>
      <c r="F9" s="24">
        <v>391.9</v>
      </c>
      <c r="G9" s="11">
        <v>13.5368003845215</v>
      </c>
      <c r="H9" s="11">
        <v>57.295501708984403</v>
      </c>
    </row>
    <row r="10" spans="1:8" x14ac:dyDescent="0.35">
      <c r="A10" s="25" t="s">
        <v>32</v>
      </c>
      <c r="B10" s="22" t="s">
        <v>41</v>
      </c>
      <c r="C10" s="26" t="s">
        <v>42</v>
      </c>
      <c r="D10" s="26" t="s">
        <v>43</v>
      </c>
      <c r="E10" s="23">
        <v>0.05</v>
      </c>
      <c r="F10" s="24">
        <v>569.28</v>
      </c>
      <c r="G10" s="11">
        <v>14.600399971008301</v>
      </c>
      <c r="H10" s="11">
        <v>56.0588989257813</v>
      </c>
    </row>
    <row r="11" spans="1:8" x14ac:dyDescent="0.35">
      <c r="A11" s="25" t="s">
        <v>32</v>
      </c>
      <c r="B11" s="22" t="s">
        <v>44</v>
      </c>
      <c r="C11" s="26" t="s">
        <v>45</v>
      </c>
      <c r="D11" s="26" t="s">
        <v>46</v>
      </c>
      <c r="E11" s="23">
        <v>0.05</v>
      </c>
      <c r="F11" s="24">
        <v>392.51</v>
      </c>
      <c r="G11" s="11">
        <v>14.046699523925801</v>
      </c>
      <c r="H11" s="11">
        <v>61.220901489257798</v>
      </c>
    </row>
    <row r="12" spans="1:8" x14ac:dyDescent="0.35">
      <c r="A12" s="28" t="s">
        <v>47</v>
      </c>
      <c r="B12" s="22" t="s">
        <v>48</v>
      </c>
      <c r="C12" s="16" t="s">
        <v>49</v>
      </c>
      <c r="D12" s="16" t="s">
        <v>50</v>
      </c>
      <c r="E12" s="23">
        <v>0.5</v>
      </c>
      <c r="F12" s="24">
        <v>956.51</v>
      </c>
      <c r="G12" s="11">
        <v>26.584800720214801</v>
      </c>
      <c r="H12" s="11">
        <v>67.416000366210895</v>
      </c>
    </row>
    <row r="13" spans="1:8" x14ac:dyDescent="0.35">
      <c r="A13" s="28" t="s">
        <v>47</v>
      </c>
      <c r="B13" s="22" t="s">
        <v>51</v>
      </c>
      <c r="C13" s="17" t="s">
        <v>52</v>
      </c>
      <c r="D13" s="16" t="s">
        <v>53</v>
      </c>
      <c r="E13" s="23">
        <v>0.3</v>
      </c>
      <c r="F13" s="24">
        <v>827.6</v>
      </c>
      <c r="G13" s="11">
        <v>25.730100631713899</v>
      </c>
      <c r="H13" s="11">
        <v>66.497001647949205</v>
      </c>
    </row>
    <row r="14" spans="1:8" x14ac:dyDescent="0.35">
      <c r="A14" s="28" t="s">
        <v>47</v>
      </c>
      <c r="B14" s="22" t="s">
        <v>54</v>
      </c>
      <c r="C14" s="17" t="s">
        <v>52</v>
      </c>
      <c r="D14" s="16" t="s">
        <v>55</v>
      </c>
      <c r="E14" s="23">
        <v>0.2</v>
      </c>
      <c r="F14" s="24">
        <v>827.6</v>
      </c>
      <c r="G14" s="11">
        <v>25.730100631713899</v>
      </c>
      <c r="H14" s="11">
        <v>66.497001647949205</v>
      </c>
    </row>
    <row r="15" spans="1:8" x14ac:dyDescent="0.35">
      <c r="A15" s="29"/>
      <c r="B15" s="22"/>
      <c r="C15" s="18" t="s">
        <v>56</v>
      </c>
      <c r="D15" s="19"/>
      <c r="E15" s="23"/>
      <c r="F15" s="24"/>
      <c r="G15" s="11"/>
      <c r="H15" s="11"/>
    </row>
    <row r="16" spans="1:8" x14ac:dyDescent="0.35">
      <c r="A16" s="30" t="s">
        <v>57</v>
      </c>
      <c r="B16" s="6"/>
      <c r="C16" s="17" t="s">
        <v>58</v>
      </c>
      <c r="D16" s="6"/>
      <c r="E16" s="23">
        <v>0.7</v>
      </c>
      <c r="F16" s="24">
        <v>5.22</v>
      </c>
      <c r="G16" s="11">
        <v>10.75</v>
      </c>
      <c r="H16" s="11">
        <v>59.912288665771499</v>
      </c>
    </row>
    <row r="17" spans="1:8" x14ac:dyDescent="0.35">
      <c r="A17" s="30" t="s">
        <v>57</v>
      </c>
      <c r="B17" s="6"/>
      <c r="C17" s="17" t="s">
        <v>59</v>
      </c>
      <c r="D17" s="6"/>
      <c r="E17" s="23">
        <v>0.15</v>
      </c>
      <c r="F17" s="24">
        <v>462.77</v>
      </c>
      <c r="G17" s="11">
        <v>5.3285999298095703</v>
      </c>
      <c r="H17" s="11">
        <v>60.392898559570298</v>
      </c>
    </row>
    <row r="18" spans="1:8" x14ac:dyDescent="0.35">
      <c r="A18" s="30" t="s">
        <v>57</v>
      </c>
      <c r="B18" s="6"/>
      <c r="C18" s="17" t="s">
        <v>60</v>
      </c>
      <c r="D18" s="6"/>
      <c r="E18" s="23">
        <v>0.05</v>
      </c>
      <c r="F18" s="24">
        <v>495.05</v>
      </c>
      <c r="G18" s="11">
        <v>10.3622999191284</v>
      </c>
      <c r="H18" s="11">
        <v>63.3713989257813</v>
      </c>
    </row>
    <row r="19" spans="1:8" x14ac:dyDescent="0.35">
      <c r="A19" s="30" t="s">
        <v>57</v>
      </c>
      <c r="B19" s="6"/>
      <c r="C19" s="17" t="s">
        <v>61</v>
      </c>
      <c r="D19" s="6"/>
      <c r="E19" s="23">
        <v>0.1</v>
      </c>
      <c r="F19" s="24">
        <v>456.41</v>
      </c>
      <c r="G19" s="11">
        <v>5.7397398948669398</v>
      </c>
      <c r="H19" s="11">
        <v>58.970001220703097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Product Demand</vt:lpstr>
      <vt:lpstr>Monthly Product Demand</vt:lpstr>
      <vt:lpstr>Subcon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zhengchao</dc:creator>
  <cp:lastModifiedBy>Wang Zhen</cp:lastModifiedBy>
  <dcterms:created xsi:type="dcterms:W3CDTF">2015-06-05T18:19:34Z</dcterms:created>
  <dcterms:modified xsi:type="dcterms:W3CDTF">2022-10-29T04:04:56Z</dcterms:modified>
</cp:coreProperties>
</file>